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17" i="1" l="1"/>
  <c r="L17" i="1"/>
  <c r="J17" i="1"/>
  <c r="D17" i="1"/>
  <c r="N16" i="1"/>
  <c r="L16" i="1"/>
  <c r="J16" i="1"/>
  <c r="D16" i="1"/>
  <c r="N15" i="1"/>
  <c r="L15" i="1"/>
  <c r="J15" i="1"/>
  <c r="D15" i="1"/>
  <c r="N14" i="1"/>
  <c r="L14" i="1"/>
  <c r="J14" i="1"/>
  <c r="D14" i="1"/>
  <c r="N13" i="1"/>
  <c r="L13" i="1"/>
  <c r="J13" i="1"/>
  <c r="D13" i="1"/>
  <c r="N12" i="1"/>
  <c r="L12" i="1"/>
  <c r="J12" i="1"/>
  <c r="D12" i="1"/>
  <c r="N11" i="1"/>
  <c r="L11" i="1"/>
  <c r="J11" i="1"/>
  <c r="D11" i="1"/>
  <c r="N10" i="1"/>
  <c r="L10" i="1"/>
  <c r="J10" i="1"/>
  <c r="D10" i="1"/>
  <c r="N9" i="1"/>
  <c r="L9" i="1"/>
  <c r="J9" i="1"/>
  <c r="D9" i="1"/>
  <c r="N8" i="1"/>
  <c r="L8" i="1"/>
  <c r="J8" i="1"/>
  <c r="D8" i="1"/>
  <c r="N18" i="1" l="1"/>
  <c r="N19" i="1" s="1"/>
</calcChain>
</file>

<file path=xl/sharedStrings.xml><?xml version="1.0" encoding="utf-8"?>
<sst xmlns="http://schemas.openxmlformats.org/spreadsheetml/2006/main" count="39" uniqueCount="28">
  <si>
    <t>№</t>
  </si>
  <si>
    <t>Наименование работ</t>
  </si>
  <si>
    <t>Обоснование</t>
  </si>
  <si>
    <t>Трудоемкость чел./час</t>
  </si>
  <si>
    <t>ЧТС руб./час</t>
  </si>
  <si>
    <t>ФОТ руб.</t>
  </si>
  <si>
    <t>Оборуд.</t>
  </si>
  <si>
    <t>Материалы руб.</t>
  </si>
  <si>
    <t>Накладные расходы</t>
  </si>
  <si>
    <t>Сметная прибыль</t>
  </si>
  <si>
    <t>Механизмы руб.</t>
  </si>
  <si>
    <t>ИТОГО смет. стоимость, руб.</t>
  </si>
  <si>
    <t>локальный сметный расчет</t>
  </si>
  <si>
    <t>% от ФОТ</t>
  </si>
  <si>
    <t>руб.</t>
  </si>
  <si>
    <t>НДС 20%</t>
  </si>
  <si>
    <t xml:space="preserve">НМЦ </t>
  </si>
  <si>
    <t>Определение НМЦ на установку узлов учета АН ДОО "Алмазик"</t>
  </si>
  <si>
    <t>Устанновка узлов учета в детском  саду №36 "Алмазик" г. Удачный</t>
  </si>
  <si>
    <t>Устанновка узлов учета в детском  саду №50 "Нордик" п. Айхал</t>
  </si>
  <si>
    <t>Устанновка узлов учета в детском  саду №47 "Лесная сказка" п. Айхал</t>
  </si>
  <si>
    <t>Устанновка узлов учета в детском  саду №51 "Улыбка" п. Айхал</t>
  </si>
  <si>
    <t>Устанновка узлов учета в детском  саду №42 "Теремок"п. Айхал</t>
  </si>
  <si>
    <t>Устанновка узлов учета в детском  саду №37 "Звездочка"   г. Удачный</t>
  </si>
  <si>
    <t>Устанновка узлов учета в детском  саду №43 "Чебурашка"п. Айхал</t>
  </si>
  <si>
    <t>Устанновка узлов учета в детском  саду №46 "Сказка" г. Удачный</t>
  </si>
  <si>
    <t>Устанновка узлов учета в АБК г. Мирный</t>
  </si>
  <si>
    <t>Устанновка узлов учета в детском  саду №48 "Айболит" г. Удачный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</si>
</sst>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  <xf numFmtId="0" fontId="3" fillId="0" borderId="4" xfId="0" applyFont="1" applyBorder="1" applyAlignment="1">
      <alignment horizontal="center" vertical="distributed" wrapText="1"/>
    </xf>
    <xf numFmtId="0" fontId="3" fillId="0" borderId="2" xfId="0" applyFont="1" applyBorder="1" applyAlignment="1">
      <alignment horizontal="center" vertical="distributed" wrapText="1"/>
    </xf>
    <xf numFmtId="0" fontId="3" fillId="0" borderId="3" xfId="0" applyFont="1" applyBorder="1" applyAlignment="1">
      <alignment horizontal="center" vertical="distributed" wrapText="1"/>
    </xf>
    <xf numFmtId="0" fontId="3" fillId="0" borderId="8" xfId="0" applyFont="1" applyBorder="1" applyAlignment="1">
      <alignment horizontal="center" vertical="distributed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distributed" wrapText="1"/>
    </xf>
    <xf numFmtId="4" fontId="3" fillId="0" borderId="6" xfId="0" applyNumberFormat="1" applyFont="1" applyFill="1" applyBorder="1" applyAlignment="1">
      <alignment horizontal="center" vertical="distributed" wrapText="1"/>
    </xf>
    <xf numFmtId="4" fontId="3" fillId="0" borderId="9" xfId="0" applyNumberFormat="1" applyFont="1" applyFill="1" applyBorder="1" applyAlignment="1">
      <alignment horizontal="center" vertical="distributed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distributed" wrapText="1"/>
    </xf>
    <xf numFmtId="0" fontId="3" fillId="0" borderId="1" xfId="0" applyFont="1" applyBorder="1" applyAlignment="1">
      <alignment horizontal="center" vertical="distributed" wrapText="1"/>
    </xf>
    <xf numFmtId="0" fontId="3" fillId="0" borderId="13" xfId="0" applyFont="1" applyBorder="1" applyAlignment="1">
      <alignment horizontal="center" vertical="distributed" wrapText="1"/>
    </xf>
    <xf numFmtId="4" fontId="3" fillId="0" borderId="13" xfId="0" applyNumberFormat="1" applyFont="1" applyBorder="1" applyAlignment="1">
      <alignment horizontal="center" vertical="distributed" wrapText="1"/>
    </xf>
    <xf numFmtId="4" fontId="3" fillId="0" borderId="5" xfId="0" applyNumberFormat="1" applyFont="1" applyBorder="1" applyAlignment="1">
      <alignment horizontal="center" vertical="distributed" wrapText="1"/>
    </xf>
    <xf numFmtId="3" fontId="5" fillId="0" borderId="14" xfId="0" applyNumberFormat="1" applyFont="1" applyBorder="1" applyAlignment="1">
      <alignment horizontal="center" vertical="distributed" wrapText="1"/>
    </xf>
    <xf numFmtId="0" fontId="3" fillId="0" borderId="17" xfId="0" applyFont="1" applyBorder="1" applyAlignment="1">
      <alignment horizontal="center" vertical="distributed" wrapText="1"/>
    </xf>
    <xf numFmtId="0" fontId="3" fillId="0" borderId="18" xfId="0" applyFont="1" applyBorder="1" applyAlignment="1">
      <alignment horizontal="center" vertical="distributed" wrapText="1"/>
    </xf>
    <xf numFmtId="4" fontId="3" fillId="0" borderId="18" xfId="0" applyNumberFormat="1" applyFont="1" applyBorder="1" applyAlignment="1">
      <alignment horizontal="center" vertical="distributed" wrapText="1"/>
    </xf>
    <xf numFmtId="3" fontId="5" fillId="0" borderId="19" xfId="0" applyNumberFormat="1" applyFont="1" applyBorder="1" applyAlignment="1">
      <alignment horizontal="center" vertical="distributed" wrapText="1"/>
    </xf>
    <xf numFmtId="0" fontId="3" fillId="0" borderId="8" xfId="0" applyFont="1" applyBorder="1" applyAlignment="1">
      <alignment horizontal="center" vertical="distributed" wrapText="1"/>
    </xf>
    <xf numFmtId="0" fontId="3" fillId="0" borderId="10" xfId="0" applyFont="1" applyBorder="1" applyAlignment="1">
      <alignment horizontal="center" vertical="distributed" wrapText="1"/>
    </xf>
    <xf numFmtId="0" fontId="3" fillId="0" borderId="6" xfId="0" applyFont="1" applyBorder="1" applyAlignment="1">
      <alignment horizontal="center" vertical="distributed" wrapText="1"/>
    </xf>
    <xf numFmtId="0" fontId="3" fillId="0" borderId="11" xfId="0" applyFont="1" applyBorder="1" applyAlignment="1">
      <alignment horizontal="center" vertical="distributed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distributed" wrapText="1"/>
    </xf>
    <xf numFmtId="0" fontId="3" fillId="0" borderId="7" xfId="0" applyFont="1" applyBorder="1" applyAlignment="1">
      <alignment horizontal="center" vertical="distributed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workbookViewId="0">
      <selection activeCell="B15" sqref="B15"/>
    </sheetView>
  </sheetViews>
  <sheetFormatPr defaultRowHeight="15.75" x14ac:dyDescent="0.25"/>
  <cols>
    <col min="1" max="1" width="4" style="1" customWidth="1"/>
    <col min="2" max="2" width="45.7109375" style="1" customWidth="1"/>
    <col min="3" max="3" width="25.5703125" style="1" customWidth="1"/>
    <col min="4" max="4" width="13" style="1" customWidth="1"/>
    <col min="5" max="5" width="11.85546875" style="1" customWidth="1"/>
    <col min="6" max="6" width="12.140625" style="1" customWidth="1"/>
    <col min="7" max="7" width="8.42578125" style="1" customWidth="1"/>
    <col min="8" max="8" width="11.85546875" style="1" customWidth="1"/>
    <col min="9" max="9" width="11.140625" style="1" customWidth="1"/>
    <col min="10" max="10" width="9.5703125" style="1" customWidth="1"/>
    <col min="11" max="11" width="10.5703125" style="1" customWidth="1"/>
    <col min="12" max="12" width="9.5703125" style="1" customWidth="1"/>
    <col min="13" max="13" width="10.140625" style="1" customWidth="1"/>
    <col min="14" max="14" width="11.85546875" style="1" customWidth="1"/>
    <col min="15" max="16384" width="9.140625" style="1"/>
  </cols>
  <sheetData>
    <row r="1" spans="1:14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.75" customHeight="1" x14ac:dyDescent="0.25">
      <c r="A2" s="2"/>
      <c r="B2" s="2"/>
      <c r="C2" s="28" t="s">
        <v>17</v>
      </c>
      <c r="D2" s="28"/>
      <c r="E2" s="28"/>
      <c r="F2" s="28"/>
      <c r="G2" s="28"/>
      <c r="H2" s="28"/>
      <c r="I2" s="28"/>
      <c r="J2" s="28"/>
      <c r="K2" s="28"/>
      <c r="L2" s="2"/>
      <c r="M2" s="2"/>
      <c r="N2" s="2"/>
    </row>
    <row r="3" spans="1:14" x14ac:dyDescent="0.25">
      <c r="A3" s="2"/>
      <c r="B3" s="2"/>
      <c r="C3" s="28"/>
      <c r="D3" s="28"/>
      <c r="E3" s="28"/>
      <c r="F3" s="28"/>
      <c r="G3" s="28"/>
      <c r="H3" s="28"/>
      <c r="I3" s="28"/>
      <c r="J3" s="28"/>
      <c r="K3" s="28"/>
      <c r="L3" s="2"/>
      <c r="M3" s="2"/>
      <c r="N3" s="2"/>
    </row>
    <row r="4" spans="1:14" ht="16.5" thickBot="1" x14ac:dyDescent="0.3">
      <c r="A4" s="2"/>
      <c r="B4" s="2"/>
      <c r="C4" s="29"/>
      <c r="D4" s="29"/>
      <c r="E4" s="29"/>
      <c r="F4" s="29"/>
      <c r="G4" s="29"/>
      <c r="H4" s="29"/>
      <c r="I4" s="29"/>
      <c r="J4" s="29"/>
      <c r="K4" s="29"/>
      <c r="L4" s="2"/>
      <c r="M4" s="2"/>
      <c r="N4" s="2"/>
    </row>
    <row r="5" spans="1:14" ht="34.5" thickBot="1" x14ac:dyDescent="0.3">
      <c r="A5" s="22" t="s">
        <v>0</v>
      </c>
      <c r="B5" s="24" t="s">
        <v>1</v>
      </c>
      <c r="C5" s="24" t="s">
        <v>2</v>
      </c>
      <c r="D5" s="26" t="s">
        <v>3</v>
      </c>
      <c r="E5" s="26" t="s">
        <v>4</v>
      </c>
      <c r="F5" s="26" t="s">
        <v>5</v>
      </c>
      <c r="G5" s="26" t="s">
        <v>6</v>
      </c>
      <c r="H5" s="26" t="s">
        <v>7</v>
      </c>
      <c r="I5" s="32" t="s">
        <v>10</v>
      </c>
      <c r="J5" s="31" t="s">
        <v>8</v>
      </c>
      <c r="K5" s="30"/>
      <c r="L5" s="30" t="s">
        <v>9</v>
      </c>
      <c r="M5" s="30"/>
      <c r="N5" s="3" t="s">
        <v>11</v>
      </c>
    </row>
    <row r="6" spans="1:14" ht="16.5" thickBot="1" x14ac:dyDescent="0.3">
      <c r="A6" s="23"/>
      <c r="B6" s="25"/>
      <c r="C6" s="25"/>
      <c r="D6" s="27"/>
      <c r="E6" s="27"/>
      <c r="F6" s="27"/>
      <c r="G6" s="27"/>
      <c r="H6" s="27"/>
      <c r="I6" s="33"/>
      <c r="J6" s="4" t="s">
        <v>13</v>
      </c>
      <c r="K6" s="5" t="s">
        <v>14</v>
      </c>
      <c r="L6" s="4" t="s">
        <v>13</v>
      </c>
      <c r="M6" s="5" t="s">
        <v>14</v>
      </c>
      <c r="N6" s="3"/>
    </row>
    <row r="7" spans="1:14" ht="16.5" thickBot="1" x14ac:dyDescent="0.3">
      <c r="A7" s="4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8</v>
      </c>
      <c r="J7" s="5">
        <v>9</v>
      </c>
      <c r="K7" s="5">
        <v>10</v>
      </c>
      <c r="L7" s="5">
        <v>11</v>
      </c>
      <c r="M7" s="5">
        <v>12</v>
      </c>
      <c r="N7" s="3">
        <v>13</v>
      </c>
    </row>
    <row r="8" spans="1:14" ht="21.75" customHeight="1" thickBot="1" x14ac:dyDescent="0.3">
      <c r="A8" s="6">
        <v>1</v>
      </c>
      <c r="B8" s="7" t="s">
        <v>18</v>
      </c>
      <c r="C8" s="8" t="s">
        <v>12</v>
      </c>
      <c r="D8" s="9">
        <f t="shared" ref="D8:D17" si="0">F8/E8</f>
        <v>102.74660633484163</v>
      </c>
      <c r="E8" s="9">
        <v>221</v>
      </c>
      <c r="F8" s="9">
        <v>22707</v>
      </c>
      <c r="G8" s="9"/>
      <c r="H8" s="9">
        <v>303625</v>
      </c>
      <c r="I8" s="9">
        <v>931</v>
      </c>
      <c r="J8" s="9">
        <f t="shared" ref="J8:J17" si="1">K8*100/F8</f>
        <v>106.78204958823271</v>
      </c>
      <c r="K8" s="9">
        <v>24247</v>
      </c>
      <c r="L8" s="9">
        <f t="shared" ref="L8:L17" si="2">M8*100/F8</f>
        <v>65.486413881182017</v>
      </c>
      <c r="M8" s="9">
        <v>14870</v>
      </c>
      <c r="N8" s="10">
        <f t="shared" ref="N8:N17" si="3">F8+H8+I8+K8+M8</f>
        <v>366380</v>
      </c>
    </row>
    <row r="9" spans="1:14" ht="25.5" customHeight="1" thickBot="1" x14ac:dyDescent="0.3">
      <c r="A9" s="6">
        <v>2</v>
      </c>
      <c r="B9" s="11" t="s">
        <v>19</v>
      </c>
      <c r="C9" s="8" t="s">
        <v>12</v>
      </c>
      <c r="D9" s="9">
        <f t="shared" si="0"/>
        <v>136.85972850678732</v>
      </c>
      <c r="E9" s="9">
        <v>221</v>
      </c>
      <c r="F9" s="9">
        <v>30246</v>
      </c>
      <c r="G9" s="9"/>
      <c r="H9" s="9">
        <v>311828</v>
      </c>
      <c r="I9" s="9">
        <v>1204</v>
      </c>
      <c r="J9" s="9">
        <f t="shared" si="1"/>
        <v>107.28691397209549</v>
      </c>
      <c r="K9" s="9">
        <v>32450</v>
      </c>
      <c r="L9" s="9">
        <f t="shared" si="2"/>
        <v>65.608675527342456</v>
      </c>
      <c r="M9" s="9">
        <v>19844</v>
      </c>
      <c r="N9" s="10">
        <f t="shared" si="3"/>
        <v>395572</v>
      </c>
    </row>
    <row r="10" spans="1:14" ht="27" customHeight="1" thickBot="1" x14ac:dyDescent="0.3">
      <c r="A10" s="6">
        <v>3</v>
      </c>
      <c r="B10" s="7" t="s">
        <v>20</v>
      </c>
      <c r="C10" s="8" t="s">
        <v>12</v>
      </c>
      <c r="D10" s="9">
        <f t="shared" si="0"/>
        <v>114.61085972850678</v>
      </c>
      <c r="E10" s="9">
        <v>221</v>
      </c>
      <c r="F10" s="9">
        <v>25329</v>
      </c>
      <c r="G10" s="9"/>
      <c r="H10" s="9">
        <v>368212</v>
      </c>
      <c r="I10" s="9">
        <v>1075</v>
      </c>
      <c r="J10" s="9">
        <f t="shared" si="1"/>
        <v>107.1341150459947</v>
      </c>
      <c r="K10" s="9">
        <v>27136</v>
      </c>
      <c r="L10" s="9">
        <f t="shared" si="2"/>
        <v>65.541474199534136</v>
      </c>
      <c r="M10" s="9">
        <v>16601</v>
      </c>
      <c r="N10" s="10">
        <f t="shared" si="3"/>
        <v>438353</v>
      </c>
    </row>
    <row r="11" spans="1:14" ht="23.25" thickBot="1" x14ac:dyDescent="0.3">
      <c r="A11" s="6">
        <v>4</v>
      </c>
      <c r="B11" s="7" t="s">
        <v>21</v>
      </c>
      <c r="C11" s="8" t="s">
        <v>12</v>
      </c>
      <c r="D11" s="9">
        <f t="shared" si="0"/>
        <v>106.43438914027149</v>
      </c>
      <c r="E11" s="9">
        <v>221</v>
      </c>
      <c r="F11" s="9">
        <v>23522</v>
      </c>
      <c r="G11" s="9"/>
      <c r="H11" s="9">
        <v>336726</v>
      </c>
      <c r="I11" s="9">
        <v>1048</v>
      </c>
      <c r="J11" s="9">
        <f t="shared" si="1"/>
        <v>111.59340192160531</v>
      </c>
      <c r="K11" s="9">
        <v>26249</v>
      </c>
      <c r="L11" s="9">
        <f t="shared" si="2"/>
        <v>69.126774934104247</v>
      </c>
      <c r="M11" s="9">
        <v>16260</v>
      </c>
      <c r="N11" s="10">
        <f t="shared" si="3"/>
        <v>403805</v>
      </c>
    </row>
    <row r="12" spans="1:14" ht="25.5" customHeight="1" thickBot="1" x14ac:dyDescent="0.3">
      <c r="A12" s="6">
        <v>5</v>
      </c>
      <c r="B12" s="7" t="s">
        <v>22</v>
      </c>
      <c r="C12" s="8" t="s">
        <v>12</v>
      </c>
      <c r="D12" s="9">
        <f t="shared" si="0"/>
        <v>342.04524886877829</v>
      </c>
      <c r="E12" s="9">
        <v>221</v>
      </c>
      <c r="F12" s="9">
        <v>75592</v>
      </c>
      <c r="G12" s="9"/>
      <c r="H12" s="9">
        <v>374484</v>
      </c>
      <c r="I12" s="9">
        <v>1582</v>
      </c>
      <c r="J12" s="9">
        <f t="shared" si="1"/>
        <v>105.16721346174198</v>
      </c>
      <c r="K12" s="9">
        <v>79498</v>
      </c>
      <c r="L12" s="9">
        <f t="shared" si="2"/>
        <v>65.029368187109753</v>
      </c>
      <c r="M12" s="9">
        <v>49157</v>
      </c>
      <c r="N12" s="10">
        <f t="shared" si="3"/>
        <v>580313</v>
      </c>
    </row>
    <row r="13" spans="1:14" ht="24.75" customHeight="1" thickBot="1" x14ac:dyDescent="0.3">
      <c r="A13" s="6">
        <v>6</v>
      </c>
      <c r="B13" s="7" t="s">
        <v>23</v>
      </c>
      <c r="C13" s="8" t="s">
        <v>12</v>
      </c>
      <c r="D13" s="9">
        <f t="shared" si="0"/>
        <v>99.882352941176464</v>
      </c>
      <c r="E13" s="9">
        <v>221</v>
      </c>
      <c r="F13" s="9">
        <v>22074</v>
      </c>
      <c r="G13" s="9"/>
      <c r="H13" s="9">
        <v>231691</v>
      </c>
      <c r="I13" s="9">
        <v>887</v>
      </c>
      <c r="J13" s="9">
        <f t="shared" si="1"/>
        <v>106.75002265108272</v>
      </c>
      <c r="K13" s="9">
        <v>23564</v>
      </c>
      <c r="L13" s="9">
        <f t="shared" si="2"/>
        <v>65.48881036513545</v>
      </c>
      <c r="M13" s="9">
        <v>14456</v>
      </c>
      <c r="N13" s="10">
        <f t="shared" si="3"/>
        <v>292672</v>
      </c>
    </row>
    <row r="14" spans="1:14" ht="22.5" customHeight="1" thickBot="1" x14ac:dyDescent="0.3">
      <c r="A14" s="6">
        <v>7</v>
      </c>
      <c r="B14" s="7" t="s">
        <v>24</v>
      </c>
      <c r="C14" s="8" t="s">
        <v>12</v>
      </c>
      <c r="D14" s="9">
        <f t="shared" si="0"/>
        <v>326.52036199095022</v>
      </c>
      <c r="E14" s="9">
        <v>221</v>
      </c>
      <c r="F14" s="9">
        <v>72161</v>
      </c>
      <c r="G14" s="9"/>
      <c r="H14" s="9">
        <v>276713</v>
      </c>
      <c r="I14" s="9">
        <v>1615</v>
      </c>
      <c r="J14" s="9">
        <f t="shared" si="1"/>
        <v>105.64848048114632</v>
      </c>
      <c r="K14" s="9">
        <v>76237</v>
      </c>
      <c r="L14" s="9">
        <f t="shared" si="2"/>
        <v>65.177866160391346</v>
      </c>
      <c r="M14" s="9">
        <v>47033</v>
      </c>
      <c r="N14" s="10">
        <f t="shared" si="3"/>
        <v>473759</v>
      </c>
    </row>
    <row r="15" spans="1:14" ht="24" customHeight="1" thickBot="1" x14ac:dyDescent="0.3">
      <c r="A15" s="6">
        <v>8</v>
      </c>
      <c r="B15" s="7" t="s">
        <v>27</v>
      </c>
      <c r="C15" s="8" t="s">
        <v>12</v>
      </c>
      <c r="D15" s="9">
        <f t="shared" si="0"/>
        <v>271.29864253393663</v>
      </c>
      <c r="E15" s="9">
        <v>221</v>
      </c>
      <c r="F15" s="9">
        <v>59957</v>
      </c>
      <c r="G15" s="9"/>
      <c r="H15" s="9">
        <v>314126</v>
      </c>
      <c r="I15" s="9">
        <v>1592</v>
      </c>
      <c r="J15" s="9">
        <f t="shared" si="1"/>
        <v>105.28211885184382</v>
      </c>
      <c r="K15" s="9">
        <v>63124</v>
      </c>
      <c r="L15" s="9">
        <f t="shared" si="2"/>
        <v>65.073302533482334</v>
      </c>
      <c r="M15" s="9">
        <v>39016</v>
      </c>
      <c r="N15" s="10">
        <f t="shared" si="3"/>
        <v>477815</v>
      </c>
    </row>
    <row r="16" spans="1:14" ht="23.25" thickBot="1" x14ac:dyDescent="0.3">
      <c r="A16" s="6">
        <v>9</v>
      </c>
      <c r="B16" s="7" t="s">
        <v>25</v>
      </c>
      <c r="C16" s="8" t="s">
        <v>12</v>
      </c>
      <c r="D16" s="9">
        <f t="shared" si="0"/>
        <v>101.08144796380091</v>
      </c>
      <c r="E16" s="9">
        <v>221</v>
      </c>
      <c r="F16" s="9">
        <v>22339</v>
      </c>
      <c r="G16" s="9"/>
      <c r="H16" s="9">
        <v>253816</v>
      </c>
      <c r="I16" s="9">
        <v>851</v>
      </c>
      <c r="J16" s="9">
        <f t="shared" si="1"/>
        <v>106.45060208603788</v>
      </c>
      <c r="K16" s="9">
        <v>23780</v>
      </c>
      <c r="L16" s="9">
        <f t="shared" si="2"/>
        <v>65.401316083978685</v>
      </c>
      <c r="M16" s="9">
        <v>14610</v>
      </c>
      <c r="N16" s="10">
        <f t="shared" si="3"/>
        <v>315396</v>
      </c>
    </row>
    <row r="17" spans="1:14" x14ac:dyDescent="0.25">
      <c r="A17" s="6">
        <v>10</v>
      </c>
      <c r="B17" s="7" t="s">
        <v>26</v>
      </c>
      <c r="C17" s="8" t="s">
        <v>12</v>
      </c>
      <c r="D17" s="9">
        <f t="shared" si="0"/>
        <v>118.54298642533936</v>
      </c>
      <c r="E17" s="9">
        <v>221</v>
      </c>
      <c r="F17" s="9">
        <v>26198</v>
      </c>
      <c r="G17" s="9"/>
      <c r="H17" s="9">
        <v>179856</v>
      </c>
      <c r="I17" s="9">
        <v>907</v>
      </c>
      <c r="J17" s="9">
        <f t="shared" si="1"/>
        <v>105.68363997251699</v>
      </c>
      <c r="K17" s="9">
        <v>27687</v>
      </c>
      <c r="L17" s="9">
        <f t="shared" si="2"/>
        <v>65.207267730361096</v>
      </c>
      <c r="M17" s="9">
        <v>17083</v>
      </c>
      <c r="N17" s="10">
        <f t="shared" si="3"/>
        <v>251731</v>
      </c>
    </row>
    <row r="18" spans="1:14" x14ac:dyDescent="0.25">
      <c r="A18" s="12"/>
      <c r="B18" s="13" t="s">
        <v>15</v>
      </c>
      <c r="C18" s="14"/>
      <c r="D18" s="15"/>
      <c r="E18" s="16"/>
      <c r="F18" s="16"/>
      <c r="G18" s="16"/>
      <c r="H18" s="16"/>
      <c r="I18" s="16"/>
      <c r="J18" s="16"/>
      <c r="K18" s="16"/>
      <c r="L18" s="16"/>
      <c r="M18" s="16"/>
      <c r="N18" s="17">
        <f>(N8+N9+N10+N11+N12+N13+N14+N15+N16+N17)*0.2</f>
        <v>799159.20000000007</v>
      </c>
    </row>
    <row r="19" spans="1:14" ht="16.5" thickBot="1" x14ac:dyDescent="0.3">
      <c r="A19" s="18"/>
      <c r="B19" s="19" t="s">
        <v>16</v>
      </c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1">
        <f>SUM(N8:N18)</f>
        <v>4794955.2</v>
      </c>
    </row>
    <row r="20" spans="1:14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</sheetData>
  <mergeCells count="12">
    <mergeCell ref="C2:K4"/>
    <mergeCell ref="L5:M5"/>
    <mergeCell ref="J5:K5"/>
    <mergeCell ref="B5:B6"/>
    <mergeCell ref="G5:G6"/>
    <mergeCell ref="H5:H6"/>
    <mergeCell ref="I5:I6"/>
    <mergeCell ref="A5:A6"/>
    <mergeCell ref="C5:C6"/>
    <mergeCell ref="D5:D6"/>
    <mergeCell ref="E5:E6"/>
    <mergeCell ref="F5:F6"/>
  </mergeCells>
  <pageMargins left="0.7" right="0.7" top="0.75" bottom="0.75" header="0.3" footer="0.3"/>
  <pageSetup paperSize="8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2020-03-30T00:40:03Z</dcterms:modified>
</cp:coreProperties>
</file>