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14" i="1" l="1"/>
  <c r="N13" i="1"/>
  <c r="D12" i="1"/>
  <c r="D8" i="1"/>
  <c r="N12" i="1"/>
  <c r="L12" i="1"/>
  <c r="J12" i="1"/>
  <c r="N8" i="1" l="1"/>
  <c r="N10" i="1" l="1"/>
  <c r="N11" i="1" s="1"/>
  <c r="N15" i="1" s="1"/>
  <c r="L8" i="1"/>
  <c r="J8" i="1"/>
</calcChain>
</file>

<file path=xl/sharedStrings.xml><?xml version="1.0" encoding="utf-8"?>
<sst xmlns="http://schemas.openxmlformats.org/spreadsheetml/2006/main" count="36" uniqueCount="31">
  <si>
    <t>№</t>
  </si>
  <si>
    <t>Наименование работ</t>
  </si>
  <si>
    <t>Обоснование</t>
  </si>
  <si>
    <t>Трудоемкость чел./час</t>
  </si>
  <si>
    <t>ЧТС руб./час</t>
  </si>
  <si>
    <t>ФОТ руб.</t>
  </si>
  <si>
    <t>Оборуд.</t>
  </si>
  <si>
    <t>Материалы руб.</t>
  </si>
  <si>
    <t>Накладные расходы</t>
  </si>
  <si>
    <t>Сметная прибыль</t>
  </si>
  <si>
    <t>Механизмы руб.</t>
  </si>
  <si>
    <t>ИТОГО смет. стоимость, руб.</t>
  </si>
  <si>
    <t>локальный сметный расчет</t>
  </si>
  <si>
    <t>Ответственный за формирование НМЦ:</t>
  </si>
  <si>
    <t>Ф.И.О. должность исполнителя</t>
  </si>
  <si>
    <t>(подпись)</t>
  </si>
  <si>
    <t>Дата составления</t>
  </si>
  <si>
    <t>% от ФОТ</t>
  </si>
  <si>
    <t>руб.</t>
  </si>
  <si>
    <t>НДС 20%</t>
  </si>
  <si>
    <t xml:space="preserve">НМЦ </t>
  </si>
  <si>
    <t>Л.В. Алексеева</t>
  </si>
  <si>
    <t>Зам. исп. директора по ЭВ</t>
  </si>
  <si>
    <t>С.Н. Соловьева</t>
  </si>
  <si>
    <t>Определение НМЦ по  ремонту системы отопления  в детском саду №42 «Теремок» и ремонту подводящих сетей в детском саду №43 "Чебурашка"   п. Айхал  АН ДОО "Алмазик"</t>
  </si>
  <si>
    <t xml:space="preserve">Ремонт системы отопления  в детском саду №42 «Теремок» </t>
  </si>
  <si>
    <t>Ремонт подводящих сетей в детском саду №43 "Чебурашка"</t>
  </si>
  <si>
    <t xml:space="preserve">Зимнее удорожание </t>
  </si>
  <si>
    <t>7,54% к СМР</t>
  </si>
  <si>
    <t>Итого по детскому саду №42</t>
  </si>
  <si>
    <t>Итого по детскому саду №43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</si>
</sst>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distributed" wrapText="1"/>
    </xf>
    <xf numFmtId="0" fontId="1" fillId="0" borderId="3" xfId="0" applyFont="1" applyBorder="1" applyAlignment="1">
      <alignment horizontal="center" vertical="distributed" wrapText="1"/>
    </xf>
    <xf numFmtId="0" fontId="1" fillId="0" borderId="4" xfId="0" applyFont="1" applyBorder="1" applyAlignment="1">
      <alignment horizontal="center" vertical="distributed" wrapText="1"/>
    </xf>
    <xf numFmtId="0" fontId="1" fillId="0" borderId="5" xfId="0" applyFont="1" applyBorder="1" applyAlignment="1">
      <alignment horizontal="center" vertical="distributed" wrapText="1"/>
    </xf>
    <xf numFmtId="0" fontId="1" fillId="0" borderId="1" xfId="0" applyFont="1" applyBorder="1" applyAlignment="1">
      <alignment horizontal="center" vertical="distributed" wrapText="1"/>
    </xf>
    <xf numFmtId="0" fontId="1" fillId="0" borderId="0" xfId="0" applyFont="1" applyAlignment="1">
      <alignment horizontal="right" vertical="distributed" wrapText="1"/>
    </xf>
    <xf numFmtId="0" fontId="1" fillId="0" borderId="2" xfId="0" applyFont="1" applyBorder="1" applyAlignment="1">
      <alignment horizontal="center" vertical="distributed" wrapText="1"/>
    </xf>
    <xf numFmtId="0" fontId="1" fillId="0" borderId="14" xfId="0" applyFont="1" applyBorder="1" applyAlignment="1">
      <alignment horizontal="center" vertical="distributed" wrapText="1"/>
    </xf>
    <xf numFmtId="4" fontId="1" fillId="0" borderId="14" xfId="0" applyNumberFormat="1" applyFont="1" applyBorder="1" applyAlignment="1">
      <alignment horizontal="center" vertical="distributed" wrapText="1"/>
    </xf>
    <xf numFmtId="4" fontId="1" fillId="0" borderId="6" xfId="0" applyNumberFormat="1" applyFont="1" applyBorder="1" applyAlignment="1">
      <alignment horizontal="center" vertical="distributed" wrapText="1"/>
    </xf>
    <xf numFmtId="14" fontId="1" fillId="0" borderId="6" xfId="0" applyNumberFormat="1" applyFont="1" applyBorder="1" applyAlignment="1">
      <alignment horizontal="center" vertical="distributed" wrapText="1"/>
    </xf>
    <xf numFmtId="4" fontId="1" fillId="0" borderId="7" xfId="0" applyNumberFormat="1" applyFont="1" applyFill="1" applyBorder="1" applyAlignment="1">
      <alignment horizontal="center" vertical="distributed" wrapText="1"/>
    </xf>
    <xf numFmtId="4" fontId="1" fillId="0" borderId="10" xfId="0" applyNumberFormat="1" applyFont="1" applyFill="1" applyBorder="1" applyAlignment="1">
      <alignment horizontal="center" vertical="distributed" wrapText="1"/>
    </xf>
    <xf numFmtId="0" fontId="1" fillId="0" borderId="17" xfId="0" applyFont="1" applyBorder="1" applyAlignment="1">
      <alignment horizontal="center" vertical="distributed" wrapText="1"/>
    </xf>
    <xf numFmtId="0" fontId="1" fillId="0" borderId="18" xfId="0" applyFont="1" applyBorder="1" applyAlignment="1">
      <alignment horizontal="center" vertical="distributed" wrapText="1"/>
    </xf>
    <xf numFmtId="0" fontId="1" fillId="0" borderId="19" xfId="0" applyFont="1" applyBorder="1" applyAlignment="1">
      <alignment horizontal="center" vertical="distributed" wrapText="1"/>
    </xf>
    <xf numFmtId="4" fontId="1" fillId="0" borderId="19" xfId="0" applyNumberFormat="1" applyFont="1" applyBorder="1" applyAlignment="1">
      <alignment horizontal="center" vertical="distributed" wrapText="1"/>
    </xf>
    <xf numFmtId="3" fontId="3" fillId="0" borderId="20" xfId="0" applyNumberFormat="1" applyFont="1" applyBorder="1" applyAlignment="1">
      <alignment horizontal="center" vertical="distributed" wrapText="1"/>
    </xf>
    <xf numFmtId="0" fontId="5" fillId="0" borderId="0" xfId="0" applyFont="1" applyAlignment="1">
      <alignment horizontal="left" vertical="distributed" wrapText="1"/>
    </xf>
    <xf numFmtId="0" fontId="1" fillId="0" borderId="7" xfId="0" applyFont="1" applyBorder="1" applyAlignment="1">
      <alignment horizontal="center" vertical="distributed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distributed" wrapText="1"/>
    </xf>
    <xf numFmtId="4" fontId="1" fillId="0" borderId="22" xfId="0" applyNumberFormat="1" applyFont="1" applyFill="1" applyBorder="1" applyAlignment="1">
      <alignment horizontal="center" vertical="distributed" wrapText="1"/>
    </xf>
    <xf numFmtId="0" fontId="1" fillId="0" borderId="23" xfId="0" applyFont="1" applyBorder="1" applyAlignment="1">
      <alignment horizontal="center" vertical="distributed" wrapText="1"/>
    </xf>
    <xf numFmtId="0" fontId="1" fillId="0" borderId="2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distributed" wrapText="1"/>
    </xf>
    <xf numFmtId="4" fontId="1" fillId="0" borderId="1" xfId="0" applyNumberFormat="1" applyFont="1" applyFill="1" applyBorder="1" applyAlignment="1">
      <alignment horizontal="center" vertical="distributed" wrapText="1"/>
    </xf>
    <xf numFmtId="4" fontId="1" fillId="0" borderId="21" xfId="0" applyNumberFormat="1" applyFont="1" applyFill="1" applyBorder="1" applyAlignment="1">
      <alignment horizontal="center" vertical="distributed" wrapText="1"/>
    </xf>
    <xf numFmtId="0" fontId="1" fillId="0" borderId="21" xfId="0" applyFont="1" applyBorder="1" applyAlignment="1">
      <alignment horizontal="center" vertical="distributed" wrapText="1"/>
    </xf>
    <xf numFmtId="4" fontId="1" fillId="0" borderId="24" xfId="0" applyNumberFormat="1" applyFont="1" applyFill="1" applyBorder="1" applyAlignment="1">
      <alignment horizontal="center" vertical="distributed" wrapText="1"/>
    </xf>
    <xf numFmtId="3" fontId="6" fillId="0" borderId="15" xfId="0" applyNumberFormat="1" applyFont="1" applyBorder="1" applyAlignment="1">
      <alignment horizontal="center" vertical="distributed" wrapText="1"/>
    </xf>
    <xf numFmtId="0" fontId="1" fillId="0" borderId="26" xfId="0" applyFont="1" applyBorder="1" applyAlignment="1">
      <alignment horizontal="center" vertical="distributed" wrapText="1"/>
    </xf>
    <xf numFmtId="0" fontId="1" fillId="0" borderId="25" xfId="0" applyFont="1" applyBorder="1" applyAlignment="1">
      <alignment horizontal="center" vertical="distributed" wrapText="1"/>
    </xf>
    <xf numFmtId="0" fontId="1" fillId="0" borderId="27" xfId="0" applyFont="1" applyBorder="1" applyAlignment="1">
      <alignment horizontal="center" vertical="distributed" wrapText="1"/>
    </xf>
    <xf numFmtId="4" fontId="1" fillId="0" borderId="27" xfId="0" applyNumberFormat="1" applyFont="1" applyBorder="1" applyAlignment="1">
      <alignment horizontal="center" vertical="distributed" wrapText="1"/>
    </xf>
    <xf numFmtId="4" fontId="1" fillId="0" borderId="28" xfId="0" applyNumberFormat="1" applyFont="1" applyBorder="1" applyAlignment="1">
      <alignment horizontal="center" vertical="distributed" wrapText="1"/>
    </xf>
    <xf numFmtId="3" fontId="3" fillId="0" borderId="29" xfId="0" applyNumberFormat="1" applyFont="1" applyBorder="1" applyAlignment="1">
      <alignment horizontal="center" vertical="distributed" wrapText="1"/>
    </xf>
    <xf numFmtId="0" fontId="1" fillId="0" borderId="10" xfId="0" applyFont="1" applyBorder="1" applyAlignment="1">
      <alignment horizontal="center" vertical="distributed" wrapText="1"/>
    </xf>
    <xf numFmtId="3" fontId="1" fillId="0" borderId="15" xfId="0" applyNumberFormat="1" applyFont="1" applyFill="1" applyBorder="1" applyAlignment="1">
      <alignment horizontal="center" vertical="distributed" wrapText="1"/>
    </xf>
    <xf numFmtId="3" fontId="2" fillId="0" borderId="15" xfId="0" applyNumberFormat="1" applyFont="1" applyFill="1" applyBorder="1" applyAlignment="1">
      <alignment horizontal="center" vertical="distributed" wrapText="1"/>
    </xf>
    <xf numFmtId="0" fontId="2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distributed" wrapText="1"/>
    </xf>
    <xf numFmtId="0" fontId="1" fillId="0" borderId="8" xfId="0" applyFont="1" applyBorder="1" applyAlignment="1">
      <alignment horizontal="center" vertical="distributed" wrapText="1"/>
    </xf>
    <xf numFmtId="0" fontId="1" fillId="0" borderId="7" xfId="0" applyFont="1" applyBorder="1" applyAlignment="1">
      <alignment horizontal="center" vertical="distributed" wrapText="1"/>
    </xf>
    <xf numFmtId="0" fontId="1" fillId="0" borderId="12" xfId="0" applyFont="1" applyBorder="1" applyAlignment="1">
      <alignment horizontal="center" vertical="distributed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distributed" wrapText="1"/>
    </xf>
    <xf numFmtId="0" fontId="1" fillId="0" borderId="11" xfId="0" applyFont="1" applyBorder="1" applyAlignment="1">
      <alignment horizontal="center" vertical="distributed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2"/>
  <sheetViews>
    <sheetView tabSelected="1" workbookViewId="0">
      <selection activeCell="F12" sqref="F12"/>
    </sheetView>
  </sheetViews>
  <sheetFormatPr defaultRowHeight="15.75" x14ac:dyDescent="0.25"/>
  <cols>
    <col min="1" max="1" width="5.5703125" style="1" customWidth="1"/>
    <col min="2" max="2" width="51" style="1" customWidth="1"/>
    <col min="3" max="3" width="29.7109375" style="1" customWidth="1"/>
    <col min="4" max="9" width="15.7109375" style="1" customWidth="1"/>
    <col min="10" max="10" width="13.140625" style="1" bestFit="1" customWidth="1"/>
    <col min="11" max="11" width="13.42578125" style="1" customWidth="1"/>
    <col min="12" max="12" width="13.140625" style="1" bestFit="1" customWidth="1"/>
    <col min="13" max="13" width="15.28515625" style="1" customWidth="1"/>
    <col min="14" max="14" width="15.5703125" style="1" customWidth="1"/>
    <col min="15" max="16384" width="9.140625" style="1"/>
  </cols>
  <sheetData>
    <row r="2" spans="1:14" ht="15.75" customHeight="1" x14ac:dyDescent="0.25">
      <c r="C2" s="42" t="s">
        <v>24</v>
      </c>
      <c r="D2" s="42"/>
      <c r="E2" s="42"/>
      <c r="F2" s="42"/>
      <c r="G2" s="42"/>
      <c r="H2" s="42"/>
      <c r="I2" s="42"/>
      <c r="J2" s="42"/>
      <c r="K2" s="42"/>
    </row>
    <row r="3" spans="1:14" x14ac:dyDescent="0.25">
      <c r="C3" s="42"/>
      <c r="D3" s="42"/>
      <c r="E3" s="42"/>
      <c r="F3" s="42"/>
      <c r="G3" s="42"/>
      <c r="H3" s="42"/>
      <c r="I3" s="42"/>
      <c r="J3" s="42"/>
      <c r="K3" s="42"/>
    </row>
    <row r="4" spans="1:14" ht="16.5" thickBot="1" x14ac:dyDescent="0.3">
      <c r="C4" s="43"/>
      <c r="D4" s="43"/>
      <c r="E4" s="43"/>
      <c r="F4" s="43"/>
      <c r="G4" s="43"/>
      <c r="H4" s="43"/>
      <c r="I4" s="43"/>
      <c r="J4" s="43"/>
      <c r="K4" s="43"/>
    </row>
    <row r="5" spans="1:14" ht="48" thickBot="1" x14ac:dyDescent="0.3">
      <c r="A5" s="52" t="s">
        <v>0</v>
      </c>
      <c r="B5" s="46" t="s">
        <v>1</v>
      </c>
      <c r="C5" s="46" t="s">
        <v>2</v>
      </c>
      <c r="D5" s="48" t="s">
        <v>3</v>
      </c>
      <c r="E5" s="48" t="s">
        <v>4</v>
      </c>
      <c r="F5" s="48" t="s">
        <v>5</v>
      </c>
      <c r="G5" s="48" t="s">
        <v>6</v>
      </c>
      <c r="H5" s="48" t="s">
        <v>7</v>
      </c>
      <c r="I5" s="50" t="s">
        <v>10</v>
      </c>
      <c r="J5" s="45" t="s">
        <v>8</v>
      </c>
      <c r="K5" s="44"/>
      <c r="L5" s="44" t="s">
        <v>9</v>
      </c>
      <c r="M5" s="44"/>
      <c r="N5" s="4" t="s">
        <v>11</v>
      </c>
    </row>
    <row r="6" spans="1:14" ht="16.5" thickBot="1" x14ac:dyDescent="0.3">
      <c r="A6" s="53"/>
      <c r="B6" s="47"/>
      <c r="C6" s="47"/>
      <c r="D6" s="49"/>
      <c r="E6" s="49"/>
      <c r="F6" s="49"/>
      <c r="G6" s="49"/>
      <c r="H6" s="49"/>
      <c r="I6" s="51"/>
      <c r="J6" s="2" t="s">
        <v>17</v>
      </c>
      <c r="K6" s="3" t="s">
        <v>18</v>
      </c>
      <c r="L6" s="2" t="s">
        <v>17</v>
      </c>
      <c r="M6" s="3" t="s">
        <v>18</v>
      </c>
      <c r="N6" s="4"/>
    </row>
    <row r="7" spans="1:14" ht="16.5" thickBot="1" x14ac:dyDescent="0.3">
      <c r="A7" s="22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8</v>
      </c>
      <c r="J7" s="20">
        <v>9</v>
      </c>
      <c r="K7" s="20">
        <v>10</v>
      </c>
      <c r="L7" s="20">
        <v>11</v>
      </c>
      <c r="M7" s="20">
        <v>12</v>
      </c>
      <c r="N7" s="39">
        <v>13</v>
      </c>
    </row>
    <row r="8" spans="1:14" ht="31.5" x14ac:dyDescent="0.25">
      <c r="A8" s="22">
        <v>1</v>
      </c>
      <c r="B8" s="21" t="s">
        <v>25</v>
      </c>
      <c r="C8" s="20" t="s">
        <v>12</v>
      </c>
      <c r="D8" s="12">
        <f>F8/E8</f>
        <v>966.02262443438917</v>
      </c>
      <c r="E8" s="12">
        <v>221</v>
      </c>
      <c r="F8" s="12">
        <v>213491</v>
      </c>
      <c r="G8" s="12"/>
      <c r="H8" s="12">
        <v>114729</v>
      </c>
      <c r="I8" s="12">
        <v>11166</v>
      </c>
      <c r="J8" s="12">
        <f>K8*100/F8</f>
        <v>121.56156465612133</v>
      </c>
      <c r="K8" s="12">
        <v>259523</v>
      </c>
      <c r="L8" s="12">
        <f>M8*100/F8</f>
        <v>67.912464694062038</v>
      </c>
      <c r="M8" s="12">
        <v>144987</v>
      </c>
      <c r="N8" s="13">
        <f>F8+H8+I8+K8+M8</f>
        <v>743896</v>
      </c>
    </row>
    <row r="9" spans="1:14" x14ac:dyDescent="0.25">
      <c r="A9" s="14"/>
      <c r="B9" s="26" t="s">
        <v>27</v>
      </c>
      <c r="C9" s="5" t="s">
        <v>28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7">
        <v>56090</v>
      </c>
    </row>
    <row r="10" spans="1:14" x14ac:dyDescent="0.25">
      <c r="A10" s="24"/>
      <c r="B10" s="25" t="s">
        <v>19</v>
      </c>
      <c r="C10" s="5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40">
        <f>(N8+N9)*0.2</f>
        <v>159997.20000000001</v>
      </c>
    </row>
    <row r="11" spans="1:14" x14ac:dyDescent="0.25">
      <c r="A11" s="24"/>
      <c r="B11" s="25" t="s">
        <v>29</v>
      </c>
      <c r="C11" s="5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41">
        <f>N8+N9+N10</f>
        <v>959983.2</v>
      </c>
    </row>
    <row r="12" spans="1:14" ht="31.5" x14ac:dyDescent="0.25">
      <c r="A12" s="24">
        <v>2</v>
      </c>
      <c r="B12" s="25" t="s">
        <v>26</v>
      </c>
      <c r="C12" s="30" t="s">
        <v>12</v>
      </c>
      <c r="D12" s="29">
        <f>F12/E12</f>
        <v>408.73755656108597</v>
      </c>
      <c r="E12" s="29">
        <v>221</v>
      </c>
      <c r="F12" s="29">
        <v>90331</v>
      </c>
      <c r="G12" s="31"/>
      <c r="H12" s="29">
        <v>230475</v>
      </c>
      <c r="I12" s="29">
        <v>23301</v>
      </c>
      <c r="J12" s="29">
        <f>K12*100/F12</f>
        <v>106.38319070972312</v>
      </c>
      <c r="K12" s="29">
        <v>96097</v>
      </c>
      <c r="L12" s="29">
        <f>M12*100/F12</f>
        <v>61.834807541154198</v>
      </c>
      <c r="M12" s="29">
        <v>55856</v>
      </c>
      <c r="N12" s="23">
        <f>F12+H12+I12+K12+M12</f>
        <v>496060</v>
      </c>
    </row>
    <row r="13" spans="1:14" x14ac:dyDescent="0.25">
      <c r="A13" s="14"/>
      <c r="B13" s="5" t="s">
        <v>19</v>
      </c>
      <c r="C13" s="8"/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32">
        <f>N12*0.2</f>
        <v>99212</v>
      </c>
    </row>
    <row r="14" spans="1:14" x14ac:dyDescent="0.25">
      <c r="A14" s="33"/>
      <c r="B14" s="34" t="s">
        <v>30</v>
      </c>
      <c r="C14" s="35"/>
      <c r="D14" s="36"/>
      <c r="E14" s="37"/>
      <c r="F14" s="37"/>
      <c r="G14" s="37"/>
      <c r="H14" s="37"/>
      <c r="I14" s="37"/>
      <c r="J14" s="37"/>
      <c r="K14" s="37"/>
      <c r="L14" s="37"/>
      <c r="M14" s="37"/>
      <c r="N14" s="38">
        <f>N12+N13</f>
        <v>595272</v>
      </c>
    </row>
    <row r="15" spans="1:14" ht="16.5" thickBot="1" x14ac:dyDescent="0.3">
      <c r="A15" s="15"/>
      <c r="B15" s="16" t="s">
        <v>20</v>
      </c>
      <c r="C15" s="16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8">
        <f>N11+N14</f>
        <v>1555255.2</v>
      </c>
    </row>
    <row r="16" spans="1:14" x14ac:dyDescent="0.25">
      <c r="B16" s="6" t="s">
        <v>13</v>
      </c>
    </row>
    <row r="17" spans="2:4" x14ac:dyDescent="0.25">
      <c r="B17" s="6" t="s">
        <v>14</v>
      </c>
      <c r="C17" s="7" t="s">
        <v>21</v>
      </c>
      <c r="D17" s="7"/>
    </row>
    <row r="18" spans="2:4" x14ac:dyDescent="0.25">
      <c r="B18" s="6" t="s">
        <v>16</v>
      </c>
      <c r="C18" s="11">
        <v>43914</v>
      </c>
      <c r="D18" s="19" t="s">
        <v>15</v>
      </c>
    </row>
    <row r="21" spans="2:4" x14ac:dyDescent="0.25">
      <c r="B21" s="1" t="s">
        <v>22</v>
      </c>
      <c r="C21" s="1" t="s">
        <v>23</v>
      </c>
      <c r="D21" s="7"/>
    </row>
    <row r="22" spans="2:4" x14ac:dyDescent="0.25">
      <c r="D22" s="19" t="s">
        <v>15</v>
      </c>
    </row>
  </sheetData>
  <mergeCells count="12">
    <mergeCell ref="A5:A6"/>
    <mergeCell ref="C5:C6"/>
    <mergeCell ref="D5:D6"/>
    <mergeCell ref="E5:E6"/>
    <mergeCell ref="F5:F6"/>
    <mergeCell ref="C2:K4"/>
    <mergeCell ref="L5:M5"/>
    <mergeCell ref="J5:K5"/>
    <mergeCell ref="B5:B6"/>
    <mergeCell ref="G5:G6"/>
    <mergeCell ref="H5:H6"/>
    <mergeCell ref="I5:I6"/>
  </mergeCells>
  <pageMargins left="0.7" right="0.7" top="0.75" bottom="0.75" header="0.3" footer="0.3"/>
  <pageSetup paperSize="8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2020-03-24T08:17:46Z</dcterms:modified>
</cp:coreProperties>
</file>